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Colin_Share\Golf\Barkway_Park_GC\WIX\"/>
    </mc:Choice>
  </mc:AlternateContent>
  <xr:revisionPtr revIDLastSave="0" documentId="8_{2CBF2A46-BAF3-49A4-B02C-843D45871957}" xr6:coauthVersionLast="45" xr6:coauthVersionMax="45" xr10:uidLastSave="{00000000-0000-0000-0000-000000000000}"/>
  <workbookProtection workbookAlgorithmName="SHA-512" workbookHashValue="QfbGlm0TK+FCRhlCGwN4kksn9pXvMc4kKegG+XFa6trWcimdt5SJpXbhXFNUg2aq9WBDJSrqFhNmHaiOXyMT9w==" workbookSaltValue="3EEe/Ry5tgcYuVsbAvO0IA==" workbookSpinCount="100000" lockStructure="1"/>
  <bookViews>
    <workbookView xWindow="-89" yWindow="-89" windowWidth="18190" windowHeight="10310" xr2:uid="{00000000-000D-0000-FFFF-FFFF00000000}"/>
  </bookViews>
  <sheets>
    <sheet name="Table 1" sheetId="1" r:id="rId1"/>
  </sheets>
  <definedNames>
    <definedName name="_xlnm.Print_Area" localSheetId="0">'Table 1'!$A$1:$Q$36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1" l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K28" i="1" s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L8" i="1"/>
  <c r="J35" i="1"/>
  <c r="B35" i="1"/>
  <c r="J31" i="1"/>
  <c r="I31" i="1"/>
  <c r="L5" i="1"/>
  <c r="L4" i="1"/>
  <c r="T4" i="1" s="1"/>
  <c r="S5" i="1"/>
  <c r="T5" i="1"/>
  <c r="X24" i="1"/>
  <c r="L28" i="1"/>
  <c r="X10" i="1"/>
  <c r="Z10" i="1"/>
  <c r="V10" i="1"/>
  <c r="T10" i="1"/>
  <c r="X23" i="1"/>
  <c r="Z23" i="1"/>
  <c r="V23" i="1"/>
  <c r="T23" i="1"/>
  <c r="X25" i="1"/>
  <c r="Z25" i="1"/>
  <c r="V25" i="1"/>
  <c r="T25" i="1"/>
  <c r="X8" i="1"/>
  <c r="X13" i="1"/>
  <c r="Z13" i="1"/>
  <c r="V13" i="1"/>
  <c r="T13" i="1"/>
  <c r="X12" i="1"/>
  <c r="Z12" i="1"/>
  <c r="V12" i="1"/>
  <c r="T12" i="1"/>
  <c r="X22" i="1"/>
  <c r="Z22" i="1"/>
  <c r="V22" i="1"/>
  <c r="T22" i="1"/>
  <c r="X9" i="1"/>
  <c r="Z9" i="1"/>
  <c r="V9" i="1"/>
  <c r="T9" i="1"/>
  <c r="X26" i="1"/>
  <c r="Z26" i="1"/>
  <c r="V26" i="1"/>
  <c r="T26" i="1"/>
  <c r="X16" i="1"/>
  <c r="Z16" i="1"/>
  <c r="V16" i="1"/>
  <c r="T16" i="1"/>
  <c r="X19" i="1"/>
  <c r="Z19" i="1"/>
  <c r="V19" i="1"/>
  <c r="T19" i="1"/>
  <c r="X27" i="1"/>
  <c r="Z27" i="1"/>
  <c r="V27" i="1"/>
  <c r="T27" i="1"/>
  <c r="Z24" i="1"/>
  <c r="V24" i="1"/>
  <c r="T24" i="1"/>
  <c r="X15" i="1"/>
  <c r="Z15" i="1"/>
  <c r="V15" i="1"/>
  <c r="T15" i="1"/>
  <c r="X20" i="1"/>
  <c r="Z20" i="1"/>
  <c r="V20" i="1"/>
  <c r="T20" i="1"/>
  <c r="X14" i="1"/>
  <c r="Z14" i="1"/>
  <c r="V14" i="1"/>
  <c r="T14" i="1"/>
  <c r="X21" i="1"/>
  <c r="Z21" i="1"/>
  <c r="V21" i="1"/>
  <c r="T21" i="1"/>
  <c r="Z8" i="1"/>
  <c r="V8" i="1"/>
  <c r="T8" i="1"/>
  <c r="L17" i="1"/>
  <c r="L29" i="1"/>
  <c r="X11" i="1"/>
  <c r="Z11" i="1"/>
  <c r="V11" i="1"/>
  <c r="T11" i="1"/>
  <c r="S4" i="1"/>
  <c r="J28" i="1"/>
  <c r="I28" i="1"/>
  <c r="J17" i="1"/>
  <c r="J29" i="1"/>
  <c r="I17" i="1"/>
  <c r="I29" i="1" s="1"/>
  <c r="I30" i="1" s="1"/>
  <c r="I33" i="1" s="1"/>
  <c r="L30" i="1"/>
  <c r="O35" i="1"/>
  <c r="J30" i="1"/>
  <c r="J33" i="1"/>
  <c r="Y19" i="1" l="1"/>
  <c r="U19" i="1" s="1"/>
  <c r="S19" i="1" s="1"/>
  <c r="W10" i="1"/>
  <c r="Y10" i="1" s="1"/>
  <c r="U10" i="1" s="1"/>
  <c r="S10" i="1" s="1"/>
  <c r="W13" i="1"/>
  <c r="W8" i="1"/>
  <c r="W24" i="1"/>
  <c r="W21" i="1"/>
  <c r="Y21" i="1" s="1"/>
  <c r="U21" i="1" s="1"/>
  <c r="S21" i="1" s="1"/>
  <c r="W11" i="1"/>
  <c r="Y11" i="1" s="1"/>
  <c r="U11" i="1" s="1"/>
  <c r="S11" i="1" s="1"/>
  <c r="W14" i="1"/>
  <c r="W23" i="1"/>
  <c r="Y23" i="1" s="1"/>
  <c r="U23" i="1" s="1"/>
  <c r="S23" i="1" s="1"/>
  <c r="W15" i="1"/>
  <c r="Y15" i="1" s="1"/>
  <c r="U15" i="1" s="1"/>
  <c r="S15" i="1" s="1"/>
  <c r="W12" i="1"/>
  <c r="W27" i="1"/>
  <c r="W20" i="1"/>
  <c r="W19" i="1"/>
  <c r="W22" i="1"/>
  <c r="Y22" i="1" s="1"/>
  <c r="U22" i="1" s="1"/>
  <c r="S22" i="1" s="1"/>
  <c r="W9" i="1"/>
  <c r="W16" i="1"/>
  <c r="Y16" i="1" s="1"/>
  <c r="U16" i="1" s="1"/>
  <c r="S16" i="1" s="1"/>
  <c r="W25" i="1"/>
  <c r="Y25" i="1" s="1"/>
  <c r="U25" i="1" s="1"/>
  <c r="S25" i="1" s="1"/>
  <c r="W26" i="1"/>
  <c r="Y27" i="1"/>
  <c r="U27" i="1" s="1"/>
  <c r="S27" i="1" s="1"/>
  <c r="Y24" i="1"/>
  <c r="U24" i="1" s="1"/>
  <c r="S24" i="1" s="1"/>
  <c r="Y13" i="1"/>
  <c r="U13" i="1" s="1"/>
  <c r="S13" i="1" s="1"/>
  <c r="Y12" i="1"/>
  <c r="U12" i="1" s="1"/>
  <c r="S12" i="1" s="1"/>
  <c r="Y8" i="1"/>
  <c r="U8" i="1" s="1"/>
  <c r="S8" i="1" s="1"/>
  <c r="K8" i="1" s="1"/>
  <c r="K17" i="1" s="1"/>
  <c r="K29" i="1" s="1"/>
  <c r="K30" i="1" s="1"/>
  <c r="I35" i="1" s="1"/>
  <c r="Y26" i="1"/>
  <c r="U26" i="1" s="1"/>
  <c r="S26" i="1" s="1"/>
  <c r="Y20" i="1"/>
  <c r="U20" i="1" s="1"/>
  <c r="S20" i="1" s="1"/>
  <c r="Y14" i="1"/>
  <c r="U14" i="1" s="1"/>
  <c r="S14" i="1" s="1"/>
  <c r="Y9" i="1"/>
  <c r="U9" i="1" s="1"/>
  <c r="S9" i="1" s="1"/>
</calcChain>
</file>

<file path=xl/sharedStrings.xml><?xml version="1.0" encoding="utf-8"?>
<sst xmlns="http://schemas.openxmlformats.org/spreadsheetml/2006/main" count="46" uniqueCount="39">
  <si>
    <r>
      <rPr>
        <sz val="7"/>
        <rFont val="Arial"/>
        <family val="2"/>
      </rPr>
      <t>Hole</t>
    </r>
  </si>
  <si>
    <r>
      <rPr>
        <sz val="7"/>
        <rFont val="Arial"/>
        <family val="2"/>
      </rPr>
      <t>Marker's Score</t>
    </r>
  </si>
  <si>
    <r>
      <rPr>
        <sz val="7"/>
        <rFont val="Arial"/>
        <family val="2"/>
      </rPr>
      <t>White Yards</t>
    </r>
  </si>
  <si>
    <r>
      <rPr>
        <sz val="7"/>
        <rFont val="Arial"/>
        <family val="2"/>
      </rPr>
      <t>Yellow Yards</t>
    </r>
  </si>
  <si>
    <r>
      <rPr>
        <sz val="7"/>
        <rFont val="Arial"/>
        <family val="2"/>
      </rPr>
      <t>Blue Yards</t>
    </r>
  </si>
  <si>
    <r>
      <rPr>
        <sz val="7"/>
        <rFont val="Arial"/>
        <family val="2"/>
      </rPr>
      <t>Par</t>
    </r>
  </si>
  <si>
    <r>
      <rPr>
        <sz val="7"/>
        <color rgb="FFC00000"/>
        <rFont val="Arial"/>
        <family val="2"/>
      </rPr>
      <t>S.I.</t>
    </r>
  </si>
  <si>
    <r>
      <rPr>
        <sz val="5.5"/>
        <rFont val="Arial"/>
        <family val="2"/>
      </rPr>
      <t>Match Play S.I.</t>
    </r>
  </si>
  <si>
    <r>
      <rPr>
        <sz val="7"/>
        <color rgb="FFFFFFFF"/>
        <rFont val="Arial"/>
        <family val="2"/>
      </rPr>
      <t>Red Yards</t>
    </r>
  </si>
  <si>
    <r>
      <rPr>
        <sz val="7"/>
        <rFont val="Arial"/>
        <family val="2"/>
      </rPr>
      <t>A</t>
    </r>
  </si>
  <si>
    <r>
      <rPr>
        <sz val="7"/>
        <rFont val="Arial"/>
        <family val="2"/>
      </rPr>
      <t>B</t>
    </r>
  </si>
  <si>
    <r>
      <rPr>
        <sz val="9"/>
        <rFont val="Arial"/>
        <family val="2"/>
      </rPr>
      <t>Out</t>
    </r>
  </si>
  <si>
    <r>
      <rPr>
        <b/>
        <sz val="7"/>
        <color rgb="FFC00000"/>
        <rFont val="Arial"/>
        <family val="2"/>
      </rPr>
      <t>PLEASE AVOID SLOW PLAY AT ALL TIMES</t>
    </r>
  </si>
  <si>
    <r>
      <rPr>
        <sz val="9"/>
        <rFont val="Arial"/>
        <family val="2"/>
      </rPr>
      <t>In</t>
    </r>
  </si>
  <si>
    <r>
      <rPr>
        <sz val="9"/>
        <rFont val="Arial"/>
        <family val="2"/>
      </rPr>
      <t>Total</t>
    </r>
  </si>
  <si>
    <r>
      <rPr>
        <b/>
        <sz val="7"/>
        <rFont val="Arial"/>
        <family val="2"/>
      </rPr>
      <t>Handicap</t>
    </r>
  </si>
  <si>
    <r>
      <rPr>
        <b/>
        <sz val="7"/>
        <rFont val="Arial"/>
        <family val="2"/>
      </rPr>
      <t>Nett Score</t>
    </r>
  </si>
  <si>
    <t>Competition:</t>
  </si>
  <si>
    <t>Date:</t>
  </si>
  <si>
    <t>Time:</t>
  </si>
  <si>
    <t>Handicap</t>
  </si>
  <si>
    <t>Strokes Received</t>
  </si>
  <si>
    <t>Player A:</t>
  </si>
  <si>
    <t>Player B:</t>
  </si>
  <si>
    <t>Score per player</t>
  </si>
  <si>
    <t>Stableford points per player</t>
  </si>
  <si>
    <t>Extra Strokes</t>
  </si>
  <si>
    <t>Extra this hole</t>
  </si>
  <si>
    <t>A</t>
  </si>
  <si>
    <t>B</t>
  </si>
  <si>
    <t>Allowed</t>
  </si>
  <si>
    <t>Game Format</t>
  </si>
  <si>
    <t>Colours</t>
  </si>
  <si>
    <t>White</t>
  </si>
  <si>
    <t>Yellow</t>
  </si>
  <si>
    <t>Blue</t>
  </si>
  <si>
    <t>Red</t>
  </si>
  <si>
    <t>Mix</t>
  </si>
  <si>
    <t xml:space="preserve">      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</si>
</sst>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0;\-0;;@"/>
    <numFmt numFmtId="166" formatCode="0.0;\-0.0;;@"/>
  </numFmts>
  <fonts count="22" x14ac:knownFonts="1">
    <font>
      <sz val="10"/>
      <color rgb="FF000000"/>
      <name val="Times New Roman"/>
      <charset val="204"/>
    </font>
    <font>
      <sz val="7"/>
      <name val="Arial"/>
      <family val="2"/>
    </font>
    <font>
      <sz val="5.5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rgb="FFFFFFFF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color rgb="FFC00000"/>
      <name val="Arial"/>
      <family val="2"/>
    </font>
    <font>
      <sz val="7"/>
      <color rgb="FFFFFFFF"/>
      <name val="Arial"/>
      <family val="2"/>
    </font>
    <font>
      <b/>
      <sz val="7"/>
      <color rgb="FFC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theme="0"/>
      <name val="Cambria"/>
      <family val="1"/>
    </font>
    <font>
      <sz val="10"/>
      <color theme="0"/>
      <name val="Cambria"/>
      <family val="1"/>
    </font>
    <font>
      <sz val="9"/>
      <color theme="0"/>
      <name val="Cambria"/>
      <family val="1"/>
    </font>
    <font>
      <sz val="10"/>
      <name val="Arial"/>
      <family val="2"/>
    </font>
    <font>
      <sz val="10"/>
      <color theme="0"/>
      <name val="Times New Roman"/>
      <family val="1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rgb="FF9ADD7E"/>
      </patternFill>
    </fill>
    <fill>
      <patternFill patternType="solid">
        <fgColor rgb="FFFFFF00"/>
      </patternFill>
    </fill>
    <fill>
      <patternFill patternType="solid">
        <fgColor rgb="FF00AFEF"/>
      </patternFill>
    </fill>
    <fill>
      <patternFill patternType="solid">
        <fgColor rgb="FFFF0000"/>
      </patternFill>
    </fill>
    <fill>
      <patternFill patternType="solid">
        <fgColor rgb="FFD9D9D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wrapText="1"/>
    </xf>
    <xf numFmtId="0" fontId="0" fillId="0" borderId="3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1" fontId="3" fillId="6" borderId="3" xfId="0" applyNumberFormat="1" applyFont="1" applyFill="1" applyBorder="1" applyAlignment="1">
      <alignment horizontal="center" vertical="top" shrinkToFit="1"/>
    </xf>
    <xf numFmtId="0" fontId="0" fillId="0" borderId="3" xfId="0" applyFill="1" applyBorder="1" applyAlignment="1">
      <alignment horizontal="left" wrapText="1"/>
    </xf>
    <xf numFmtId="1" fontId="3" fillId="3" borderId="3" xfId="0" applyNumberFormat="1" applyFont="1" applyFill="1" applyBorder="1" applyAlignment="1">
      <alignment horizontal="left" vertical="top" indent="1" shrinkToFit="1"/>
    </xf>
    <xf numFmtId="1" fontId="3" fillId="4" borderId="3" xfId="0" applyNumberFormat="1" applyFont="1" applyFill="1" applyBorder="1" applyAlignment="1">
      <alignment horizontal="center" vertical="top" shrinkToFit="1"/>
    </xf>
    <xf numFmtId="164" fontId="4" fillId="6" borderId="3" xfId="0" applyNumberFormat="1" applyFont="1" applyFill="1" applyBorder="1" applyAlignment="1">
      <alignment horizontal="center" vertical="top" shrinkToFit="1"/>
    </xf>
    <xf numFmtId="1" fontId="5" fillId="5" borderId="3" xfId="0" applyNumberFormat="1" applyFont="1" applyFill="1" applyBorder="1" applyAlignment="1">
      <alignment horizontal="center" vertical="top" shrinkToFit="1"/>
    </xf>
    <xf numFmtId="1" fontId="3" fillId="0" borderId="3" xfId="0" applyNumberFormat="1" applyFont="1" applyFill="1" applyBorder="1" applyAlignment="1">
      <alignment horizontal="center" vertical="top" shrinkToFit="1"/>
    </xf>
    <xf numFmtId="164" fontId="4" fillId="0" borderId="3" xfId="0" applyNumberFormat="1" applyFont="1" applyFill="1" applyBorder="1" applyAlignment="1">
      <alignment horizontal="center" vertical="top" shrinkToFit="1"/>
    </xf>
    <xf numFmtId="0" fontId="0" fillId="2" borderId="10" xfId="0" applyFill="1" applyBorder="1" applyAlignment="1">
      <alignment horizontal="left" wrapText="1"/>
    </xf>
    <xf numFmtId="0" fontId="0" fillId="2" borderId="2" xfId="0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164" fontId="4" fillId="6" borderId="11" xfId="0" applyNumberFormat="1" applyFont="1" applyFill="1" applyBorder="1" applyAlignment="1">
      <alignment horizontal="center" vertical="top" shrinkToFit="1"/>
    </xf>
    <xf numFmtId="164" fontId="4" fillId="0" borderId="11" xfId="0" applyNumberFormat="1" applyFont="1" applyFill="1" applyBorder="1" applyAlignment="1">
      <alignment horizontal="center" vertical="top" shrinkToFit="1"/>
    </xf>
    <xf numFmtId="0" fontId="0" fillId="0" borderId="11" xfId="0" applyFill="1" applyBorder="1" applyAlignment="1">
      <alignment horizontal="left" wrapText="1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 shrinkToFit="1"/>
    </xf>
    <xf numFmtId="1" fontId="3" fillId="0" borderId="3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1" fontId="3" fillId="8" borderId="3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shrinkToFit="1"/>
    </xf>
    <xf numFmtId="0" fontId="3" fillId="7" borderId="9" xfId="0" applyFont="1" applyFill="1" applyBorder="1" applyAlignment="1" applyProtection="1">
      <alignment horizontal="center" wrapText="1"/>
    </xf>
    <xf numFmtId="0" fontId="3" fillId="7" borderId="15" xfId="0" applyFont="1" applyFill="1" applyBorder="1" applyAlignment="1" applyProtection="1">
      <alignment horizontal="center" wrapText="1"/>
    </xf>
    <xf numFmtId="0" fontId="3" fillId="7" borderId="14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0" fontId="3" fillId="7" borderId="14" xfId="0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left" vertical="top"/>
      <protection hidden="1"/>
    </xf>
    <xf numFmtId="1" fontId="15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9" borderId="13" xfId="0" applyNumberFormat="1" applyFont="1" applyFill="1" applyBorder="1" applyAlignment="1">
      <alignment horizontal="center" vertical="center" wrapText="1"/>
    </xf>
    <xf numFmtId="0" fontId="13" fillId="8" borderId="0" xfId="0" applyFont="1" applyFill="1" applyBorder="1" applyAlignment="1" applyProtection="1">
      <alignment horizontal="center" vertical="center"/>
      <protection locked="0" hidden="1"/>
    </xf>
    <xf numFmtId="165" fontId="3" fillId="0" borderId="9" xfId="0" applyNumberFormat="1" applyFont="1" applyFill="1" applyBorder="1" applyAlignment="1" applyProtection="1">
      <alignment horizontal="center" vertical="center" wrapText="1"/>
    </xf>
    <xf numFmtId="0" fontId="17" fillId="10" borderId="0" xfId="0" applyFont="1" applyFill="1" applyBorder="1" applyAlignment="1">
      <alignment horizontal="left" vertical="top"/>
    </xf>
    <xf numFmtId="165" fontId="18" fillId="0" borderId="13" xfId="0" applyNumberFormat="1" applyFont="1" applyFill="1" applyBorder="1" applyAlignment="1">
      <alignment horizontal="center" vertical="top" wrapText="1"/>
    </xf>
    <xf numFmtId="166" fontId="19" fillId="0" borderId="11" xfId="0" applyNumberFormat="1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left" vertical="center" wrapText="1"/>
    </xf>
    <xf numFmtId="0" fontId="20" fillId="8" borderId="3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15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8" borderId="11" xfId="0" applyFont="1" applyFill="1" applyBorder="1" applyAlignment="1">
      <alignment horizontal="center" vertical="top" wrapText="1"/>
    </xf>
    <xf numFmtId="0" fontId="1" fillId="8" borderId="13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left" wrapText="1"/>
    </xf>
    <xf numFmtId="165" fontId="16" fillId="0" borderId="11" xfId="0" applyNumberFormat="1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 wrapText="1"/>
    </xf>
    <xf numFmtId="0" fontId="16" fillId="9" borderId="12" xfId="0" applyNumberFormat="1" applyFont="1" applyFill="1" applyBorder="1" applyAlignment="1">
      <alignment horizontal="center" vertical="center" wrapText="1"/>
    </xf>
    <xf numFmtId="0" fontId="16" fillId="9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 wrapText="1" indent="1"/>
    </xf>
    <xf numFmtId="0" fontId="0" fillId="2" borderId="10" xfId="0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right" vertical="top" wrapText="1" indent="1"/>
    </xf>
    <xf numFmtId="166" fontId="19" fillId="0" borderId="9" xfId="0" applyNumberFormat="1" applyFont="1" applyFill="1" applyBorder="1" applyAlignment="1">
      <alignment horizontal="center" vertical="center" wrapText="1"/>
    </xf>
    <xf numFmtId="166" fontId="19" fillId="0" borderId="14" xfId="0" applyNumberFormat="1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left" vertical="center" wrapText="1"/>
    </xf>
    <xf numFmtId="0" fontId="20" fillId="8" borderId="14" xfId="0" applyFont="1" applyFill="1" applyBorder="1" applyAlignment="1">
      <alignment horizontal="left" vertical="center" wrapText="1"/>
    </xf>
    <xf numFmtId="0" fontId="20" fillId="8" borderId="9" xfId="0" applyFont="1" applyFill="1" applyBorder="1" applyAlignment="1">
      <alignment horizontal="left" wrapText="1"/>
    </xf>
    <xf numFmtId="0" fontId="20" fillId="8" borderId="14" xfId="0" applyFont="1" applyFill="1" applyBorder="1" applyAlignment="1">
      <alignment horizontal="left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B$48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Drop" dropLines="5" dropStyle="combo" dx="71" fmlaRange="$AC$3:$AC$7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2</xdr:col>
      <xdr:colOff>146303</xdr:colOff>
      <xdr:row>37</xdr:row>
      <xdr:rowOff>277</xdr:rowOff>
    </xdr:to>
    <xdr:pic>
      <xdr:nvPicPr>
        <xdr:cNvPr id="23" name="image1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7303" cy="1219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208495</xdr:colOff>
          <xdr:row>2</xdr:row>
          <xdr:rowOff>41699</xdr:rowOff>
        </xdr:from>
        <xdr:to>
          <xdr:col>14</xdr:col>
          <xdr:colOff>312743</xdr:colOff>
          <xdr:row>2</xdr:row>
          <xdr:rowOff>256151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54864" tIns="64008" rIns="0" bIns="6400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Stableford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208495</xdr:colOff>
          <xdr:row>3</xdr:row>
          <xdr:rowOff>35742</xdr:rowOff>
        </xdr:from>
        <xdr:to>
          <xdr:col>14</xdr:col>
          <xdr:colOff>312743</xdr:colOff>
          <xdr:row>3</xdr:row>
          <xdr:rowOff>250194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54864" tIns="64008" rIns="0" bIns="6400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Strokeplay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321678</xdr:colOff>
          <xdr:row>4</xdr:row>
          <xdr:rowOff>29785</xdr:rowOff>
        </xdr:from>
        <xdr:to>
          <xdr:col>15</xdr:col>
          <xdr:colOff>137011</xdr:colOff>
          <xdr:row>4</xdr:row>
          <xdr:rowOff>232323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"/>
  <sheetViews>
    <sheetView showGridLines="0" tabSelected="1" workbookViewId="0">
      <selection activeCell="I8" sqref="I8"/>
    </sheetView>
  </sheetViews>
  <sheetFormatPr defaultRowHeight="13.15" x14ac:dyDescent="0.65"/>
  <cols>
    <col min="1" max="1" width="2.2265625" customWidth="1"/>
    <col min="2" max="2" width="4.7265625" customWidth="1"/>
    <col min="3" max="3" width="9.31640625" customWidth="1"/>
    <col min="4" max="6" width="6.81640625" customWidth="1"/>
    <col min="7" max="7" width="4.7265625" customWidth="1"/>
    <col min="8" max="8" width="4.58984375" customWidth="1"/>
    <col min="9" max="9" width="8.26953125" customWidth="1"/>
    <col min="10" max="10" width="8" customWidth="1"/>
    <col min="11" max="12" width="9.31640625" customWidth="1"/>
    <col min="13" max="13" width="4.7265625" customWidth="1"/>
    <col min="14" max="14" width="8" customWidth="1"/>
    <col min="15" max="15" width="5.76953125" customWidth="1"/>
    <col min="16" max="16" width="4.86328125" customWidth="1"/>
    <col min="17" max="17" width="1.04296875" customWidth="1"/>
    <col min="18" max="18" width="3.26953125" customWidth="1"/>
    <col min="19" max="19" width="8.7265625" style="28"/>
  </cols>
  <sheetData>
    <row r="1" spans="1:29" ht="8.4499999999999993" customHeight="1" x14ac:dyDescent="0.65">
      <c r="A1" s="1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29" ht="22.7" customHeight="1" x14ac:dyDescent="0.65">
      <c r="A2" s="24"/>
      <c r="B2" s="58" t="s">
        <v>17</v>
      </c>
      <c r="C2" s="59"/>
      <c r="D2" s="60"/>
      <c r="E2" s="60"/>
      <c r="F2" s="60"/>
      <c r="G2" s="60"/>
      <c r="H2" s="60"/>
      <c r="I2" s="60"/>
      <c r="J2" s="60"/>
      <c r="K2" s="60"/>
      <c r="L2" s="61"/>
      <c r="M2" s="105" t="s">
        <v>31</v>
      </c>
      <c r="N2" s="106"/>
      <c r="O2" s="106"/>
      <c r="P2" s="107"/>
      <c r="Q2" s="23"/>
      <c r="T2" s="45"/>
      <c r="U2" s="45"/>
      <c r="V2" s="45"/>
      <c r="W2" s="45"/>
      <c r="X2" s="45"/>
      <c r="Y2" s="45"/>
      <c r="Z2" s="45"/>
      <c r="AA2" s="45"/>
      <c r="AB2" s="45"/>
      <c r="AC2" s="51" t="s">
        <v>32</v>
      </c>
    </row>
    <row r="3" spans="1:29" ht="22.7" customHeight="1" x14ac:dyDescent="0.65">
      <c r="A3" s="24"/>
      <c r="B3" s="58" t="s">
        <v>18</v>
      </c>
      <c r="C3" s="59"/>
      <c r="D3" s="62"/>
      <c r="E3" s="62"/>
      <c r="F3" s="62"/>
      <c r="G3" s="59" t="s">
        <v>19</v>
      </c>
      <c r="H3" s="59"/>
      <c r="I3" s="63"/>
      <c r="J3" s="64"/>
      <c r="K3" s="14" t="s">
        <v>20</v>
      </c>
      <c r="L3" s="14" t="s">
        <v>21</v>
      </c>
      <c r="M3" s="108"/>
      <c r="N3" s="109"/>
      <c r="O3" s="109"/>
      <c r="P3" s="110"/>
      <c r="Q3" s="23"/>
      <c r="S3" s="44" t="s">
        <v>26</v>
      </c>
      <c r="T3" s="45"/>
      <c r="U3" s="45"/>
      <c r="V3" s="45"/>
      <c r="W3" s="45"/>
      <c r="X3" s="45"/>
      <c r="Y3" s="45"/>
      <c r="Z3" s="45"/>
      <c r="AA3" s="45"/>
      <c r="AB3" s="45"/>
      <c r="AC3" s="51" t="s">
        <v>33</v>
      </c>
    </row>
    <row r="4" spans="1:29" ht="20.65" customHeight="1" x14ac:dyDescent="0.65">
      <c r="A4" s="24"/>
      <c r="B4" s="58" t="s">
        <v>22</v>
      </c>
      <c r="C4" s="59"/>
      <c r="D4" s="65"/>
      <c r="E4" s="65"/>
      <c r="F4" s="65"/>
      <c r="G4" s="65"/>
      <c r="H4" s="65"/>
      <c r="I4" s="65"/>
      <c r="J4" s="66"/>
      <c r="K4" s="27"/>
      <c r="L4" s="50">
        <f>ROUND(K4,0)</f>
        <v>0</v>
      </c>
      <c r="M4" s="111"/>
      <c r="N4" s="112"/>
      <c r="O4" s="112"/>
      <c r="P4" s="113"/>
      <c r="Q4" s="23"/>
      <c r="S4" s="44">
        <f>ROUNDDOWN($L$4/18,0)</f>
        <v>0</v>
      </c>
      <c r="T4" s="44">
        <f>MOD(L4,18)</f>
        <v>0</v>
      </c>
      <c r="U4" s="45"/>
      <c r="V4" s="45"/>
      <c r="W4" s="45"/>
      <c r="X4" s="45"/>
      <c r="Y4" s="45"/>
      <c r="Z4" s="45"/>
      <c r="AA4" s="45"/>
      <c r="AB4" s="45"/>
      <c r="AC4" s="51" t="s">
        <v>34</v>
      </c>
    </row>
    <row r="5" spans="1:29" ht="20.65" customHeight="1" x14ac:dyDescent="0.65">
      <c r="A5" s="24"/>
      <c r="B5" s="58" t="s">
        <v>23</v>
      </c>
      <c r="C5" s="59"/>
      <c r="D5" s="65"/>
      <c r="E5" s="65"/>
      <c r="F5" s="65"/>
      <c r="G5" s="65"/>
      <c r="H5" s="65"/>
      <c r="I5" s="65"/>
      <c r="J5" s="66"/>
      <c r="K5" s="27"/>
      <c r="L5" s="50">
        <f>ROUND(K5,0)</f>
        <v>0</v>
      </c>
      <c r="M5" s="114" t="s">
        <v>38</v>
      </c>
      <c r="N5" s="115"/>
      <c r="O5" s="115"/>
      <c r="P5" s="116"/>
      <c r="Q5" s="23"/>
      <c r="S5" s="44">
        <f>ROUNDDOWN($L$5/18,0)</f>
        <v>0</v>
      </c>
      <c r="T5" s="44">
        <f>MOD(L5,18)</f>
        <v>0</v>
      </c>
      <c r="U5" s="45"/>
      <c r="V5" s="45"/>
      <c r="W5" s="45"/>
      <c r="X5" s="45"/>
      <c r="Y5" s="45"/>
      <c r="Z5" s="45"/>
      <c r="AA5" s="45"/>
      <c r="AB5" s="45"/>
      <c r="AC5" s="51" t="s">
        <v>35</v>
      </c>
    </row>
    <row r="6" spans="1:29" ht="14.85" customHeight="1" x14ac:dyDescent="0.65">
      <c r="A6" s="24"/>
      <c r="B6" s="99" t="s">
        <v>0</v>
      </c>
      <c r="C6" s="99" t="s">
        <v>1</v>
      </c>
      <c r="D6" s="99" t="s">
        <v>2</v>
      </c>
      <c r="E6" s="101" t="s">
        <v>3</v>
      </c>
      <c r="F6" s="103" t="s">
        <v>4</v>
      </c>
      <c r="G6" s="99" t="s">
        <v>5</v>
      </c>
      <c r="H6" s="99" t="s">
        <v>6</v>
      </c>
      <c r="I6" s="67" t="s">
        <v>24</v>
      </c>
      <c r="J6" s="68"/>
      <c r="K6" s="69" t="s">
        <v>25</v>
      </c>
      <c r="L6" s="70"/>
      <c r="M6" s="73" t="s">
        <v>7</v>
      </c>
      <c r="N6" s="71" t="s">
        <v>8</v>
      </c>
      <c r="O6" s="36" t="s">
        <v>5</v>
      </c>
      <c r="P6" s="25" t="s">
        <v>6</v>
      </c>
      <c r="Q6" s="22"/>
      <c r="S6" s="45"/>
      <c r="T6" s="45"/>
      <c r="U6" s="44"/>
      <c r="V6" s="45"/>
      <c r="W6" s="45"/>
      <c r="X6" s="45"/>
      <c r="Y6" s="45" t="s">
        <v>30</v>
      </c>
      <c r="Z6" s="45"/>
      <c r="AA6" s="45"/>
      <c r="AB6" s="45"/>
      <c r="AC6" s="51" t="s">
        <v>36</v>
      </c>
    </row>
    <row r="7" spans="1:29" ht="15.2" customHeight="1" x14ac:dyDescent="0.65">
      <c r="A7" s="24"/>
      <c r="B7" s="100"/>
      <c r="C7" s="100"/>
      <c r="D7" s="100"/>
      <c r="E7" s="102"/>
      <c r="F7" s="104"/>
      <c r="G7" s="100"/>
      <c r="H7" s="100"/>
      <c r="I7" s="33" t="s">
        <v>9</v>
      </c>
      <c r="J7" s="37" t="s">
        <v>10</v>
      </c>
      <c r="K7" s="34" t="s">
        <v>9</v>
      </c>
      <c r="L7" s="35" t="s">
        <v>10</v>
      </c>
      <c r="M7" s="74"/>
      <c r="N7" s="72"/>
      <c r="O7" s="37"/>
      <c r="P7" s="26"/>
      <c r="Q7" s="22"/>
      <c r="S7" s="45"/>
      <c r="T7" s="45"/>
      <c r="U7" s="44" t="s">
        <v>27</v>
      </c>
      <c r="V7" s="45"/>
      <c r="W7" s="44" t="s">
        <v>28</v>
      </c>
      <c r="X7" s="44" t="s">
        <v>29</v>
      </c>
      <c r="Y7" s="44" t="s">
        <v>28</v>
      </c>
      <c r="Z7" s="44" t="s">
        <v>29</v>
      </c>
      <c r="AA7" s="45"/>
      <c r="AB7" s="45"/>
      <c r="AC7" s="51" t="s">
        <v>37</v>
      </c>
    </row>
    <row r="8" spans="1:29" ht="12.75" customHeight="1" x14ac:dyDescent="0.6">
      <c r="A8" s="24"/>
      <c r="B8" s="4">
        <v>1</v>
      </c>
      <c r="C8" s="39"/>
      <c r="D8" s="4">
        <v>442</v>
      </c>
      <c r="E8" s="6">
        <v>427</v>
      </c>
      <c r="F8" s="7">
        <v>411</v>
      </c>
      <c r="G8" s="4">
        <v>4</v>
      </c>
      <c r="H8" s="19">
        <v>3</v>
      </c>
      <c r="I8" s="18"/>
      <c r="J8" s="16"/>
      <c r="K8" s="32" t="str">
        <f>IF(I8="","", IF(I8=0,0, IF(I8&lt;&gt;0,S8)))</f>
        <v/>
      </c>
      <c r="L8" s="32" t="str">
        <f>IF(J8="","", IF(J8=0,0, IF(J8&lt;&gt;0,T8)))</f>
        <v/>
      </c>
      <c r="M8" s="4">
        <v>9</v>
      </c>
      <c r="N8" s="9">
        <v>376</v>
      </c>
      <c r="O8" s="4">
        <v>4</v>
      </c>
      <c r="P8" s="8">
        <v>3</v>
      </c>
      <c r="Q8" s="23"/>
      <c r="S8" s="46">
        <f>MAX(U8+2,0)</f>
        <v>6</v>
      </c>
      <c r="T8" s="46">
        <f>MAX(V8+2,0)</f>
        <v>6</v>
      </c>
      <c r="U8" s="47">
        <f t="shared" ref="U8:U16" si="0">($G8+Y8)-I8</f>
        <v>4</v>
      </c>
      <c r="V8" s="47">
        <f t="shared" ref="V8:V16" si="1">($G8+Z8)-J8</f>
        <v>4</v>
      </c>
      <c r="W8" s="44">
        <f t="shared" ref="W8:W16" si="2">IF(H8&lt;=$T$4,1,0)</f>
        <v>0</v>
      </c>
      <c r="X8" s="44">
        <f t="shared" ref="X8:X16" si="3">IF(H8&lt;=$T$5,1,0)</f>
        <v>0</v>
      </c>
      <c r="Y8" s="47">
        <f>$S$4+W8</f>
        <v>0</v>
      </c>
      <c r="Z8" s="47">
        <f>$S$5+X8</f>
        <v>0</v>
      </c>
      <c r="AA8" s="45"/>
      <c r="AB8" s="45"/>
    </row>
    <row r="9" spans="1:29" ht="12.75" customHeight="1" x14ac:dyDescent="0.6">
      <c r="A9" s="24"/>
      <c r="B9" s="10">
        <v>2</v>
      </c>
      <c r="C9" s="40"/>
      <c r="D9" s="10">
        <v>361</v>
      </c>
      <c r="E9" s="6">
        <v>345</v>
      </c>
      <c r="F9" s="7">
        <v>258</v>
      </c>
      <c r="G9" s="10">
        <v>4</v>
      </c>
      <c r="H9" s="20">
        <v>9</v>
      </c>
      <c r="I9" s="18"/>
      <c r="J9" s="16"/>
      <c r="K9" s="32" t="str">
        <f t="shared" ref="K9:K16" si="4">IF(I9="","", IF(I9=0,0, IF(I9&lt;&gt;0,S9)))</f>
        <v/>
      </c>
      <c r="L9" s="32" t="str">
        <f t="shared" ref="L9:L16" si="5">IF(J9="","", IF(J9=0,0, IF(J9&lt;&gt;0,T9)))</f>
        <v/>
      </c>
      <c r="M9" s="10">
        <v>13</v>
      </c>
      <c r="N9" s="9">
        <v>258</v>
      </c>
      <c r="O9" s="10">
        <v>4</v>
      </c>
      <c r="P9" s="11">
        <v>11</v>
      </c>
      <c r="Q9" s="23"/>
      <c r="S9" s="46">
        <f t="shared" ref="S9:S16" si="6">MAX(U9+2,0)</f>
        <v>6</v>
      </c>
      <c r="T9" s="46">
        <f t="shared" ref="T9:T16" si="7">MAX(V9+2,0)</f>
        <v>6</v>
      </c>
      <c r="U9" s="47">
        <f t="shared" si="0"/>
        <v>4</v>
      </c>
      <c r="V9" s="47">
        <f t="shared" si="1"/>
        <v>4</v>
      </c>
      <c r="W9" s="44">
        <f t="shared" si="2"/>
        <v>0</v>
      </c>
      <c r="X9" s="44">
        <f t="shared" si="3"/>
        <v>0</v>
      </c>
      <c r="Y9" s="47">
        <f t="shared" ref="Y9:Y16" si="8">$S$4+W9</f>
        <v>0</v>
      </c>
      <c r="Z9" s="47">
        <f t="shared" ref="Z9:Z16" si="9">$S$5+X9</f>
        <v>0</v>
      </c>
      <c r="AA9" s="45"/>
      <c r="AB9" s="45"/>
    </row>
    <row r="10" spans="1:29" ht="12.75" customHeight="1" x14ac:dyDescent="0.6">
      <c r="A10" s="24"/>
      <c r="B10" s="4">
        <v>3</v>
      </c>
      <c r="C10" s="40"/>
      <c r="D10" s="4">
        <v>455</v>
      </c>
      <c r="E10" s="6">
        <v>442</v>
      </c>
      <c r="F10" s="7">
        <v>426</v>
      </c>
      <c r="G10" s="4">
        <v>4</v>
      </c>
      <c r="H10" s="19">
        <v>1</v>
      </c>
      <c r="I10" s="18"/>
      <c r="J10" s="16"/>
      <c r="K10" s="32" t="str">
        <f t="shared" si="4"/>
        <v/>
      </c>
      <c r="L10" s="32" t="str">
        <f t="shared" si="5"/>
        <v/>
      </c>
      <c r="M10" s="4">
        <v>3</v>
      </c>
      <c r="N10" s="9">
        <v>335</v>
      </c>
      <c r="O10" s="4">
        <v>4</v>
      </c>
      <c r="P10" s="8">
        <v>1</v>
      </c>
      <c r="Q10" s="23"/>
      <c r="S10" s="46">
        <f t="shared" si="6"/>
        <v>6</v>
      </c>
      <c r="T10" s="46">
        <f t="shared" si="7"/>
        <v>6</v>
      </c>
      <c r="U10" s="47">
        <f t="shared" si="0"/>
        <v>4</v>
      </c>
      <c r="V10" s="47">
        <f t="shared" si="1"/>
        <v>4</v>
      </c>
      <c r="W10" s="44">
        <f t="shared" si="2"/>
        <v>0</v>
      </c>
      <c r="X10" s="44">
        <f t="shared" si="3"/>
        <v>0</v>
      </c>
      <c r="Y10" s="47">
        <f t="shared" si="8"/>
        <v>0</v>
      </c>
      <c r="Z10" s="47">
        <f t="shared" si="9"/>
        <v>0</v>
      </c>
      <c r="AA10" s="45"/>
      <c r="AB10" s="45"/>
    </row>
    <row r="11" spans="1:29" ht="12.75" customHeight="1" x14ac:dyDescent="0.6">
      <c r="A11" s="24"/>
      <c r="B11" s="10">
        <v>4</v>
      </c>
      <c r="C11" s="40"/>
      <c r="D11" s="10">
        <v>518</v>
      </c>
      <c r="E11" s="6">
        <v>462</v>
      </c>
      <c r="F11" s="7">
        <v>454</v>
      </c>
      <c r="G11" s="10">
        <v>5</v>
      </c>
      <c r="H11" s="20">
        <v>13</v>
      </c>
      <c r="I11" s="18"/>
      <c r="J11" s="16"/>
      <c r="K11" s="32" t="str">
        <f t="shared" si="4"/>
        <v/>
      </c>
      <c r="L11" s="32" t="str">
        <f t="shared" si="5"/>
        <v/>
      </c>
      <c r="M11" s="10">
        <v>5</v>
      </c>
      <c r="N11" s="9">
        <v>414</v>
      </c>
      <c r="O11" s="10">
        <v>5</v>
      </c>
      <c r="P11" s="11">
        <v>9</v>
      </c>
      <c r="Q11" s="23"/>
      <c r="S11" s="46">
        <f t="shared" si="6"/>
        <v>7</v>
      </c>
      <c r="T11" s="46">
        <f t="shared" si="7"/>
        <v>7</v>
      </c>
      <c r="U11" s="47">
        <f t="shared" si="0"/>
        <v>5</v>
      </c>
      <c r="V11" s="47">
        <f t="shared" si="1"/>
        <v>5</v>
      </c>
      <c r="W11" s="44">
        <f t="shared" si="2"/>
        <v>0</v>
      </c>
      <c r="X11" s="44">
        <f t="shared" si="3"/>
        <v>0</v>
      </c>
      <c r="Y11" s="47">
        <f t="shared" si="8"/>
        <v>0</v>
      </c>
      <c r="Z11" s="47">
        <f t="shared" si="9"/>
        <v>0</v>
      </c>
      <c r="AA11" s="45"/>
      <c r="AB11" s="45"/>
    </row>
    <row r="12" spans="1:29" ht="12.75" customHeight="1" x14ac:dyDescent="0.6">
      <c r="A12" s="24"/>
      <c r="B12" s="4">
        <v>5</v>
      </c>
      <c r="C12" s="40"/>
      <c r="D12" s="4">
        <v>470</v>
      </c>
      <c r="E12" s="6">
        <v>460</v>
      </c>
      <c r="F12" s="7">
        <v>452</v>
      </c>
      <c r="G12" s="4">
        <v>5</v>
      </c>
      <c r="H12" s="19">
        <v>15</v>
      </c>
      <c r="I12" s="18"/>
      <c r="J12" s="16"/>
      <c r="K12" s="32" t="str">
        <f t="shared" si="4"/>
        <v/>
      </c>
      <c r="L12" s="32" t="str">
        <f t="shared" si="5"/>
        <v/>
      </c>
      <c r="M12" s="4">
        <v>15</v>
      </c>
      <c r="N12" s="9">
        <v>397</v>
      </c>
      <c r="O12" s="4">
        <v>5</v>
      </c>
      <c r="P12" s="8">
        <v>7</v>
      </c>
      <c r="Q12" s="23"/>
      <c r="S12" s="46">
        <f t="shared" si="6"/>
        <v>7</v>
      </c>
      <c r="T12" s="46">
        <f t="shared" si="7"/>
        <v>7</v>
      </c>
      <c r="U12" s="47">
        <f t="shared" si="0"/>
        <v>5</v>
      </c>
      <c r="V12" s="47">
        <f t="shared" si="1"/>
        <v>5</v>
      </c>
      <c r="W12" s="44">
        <f t="shared" si="2"/>
        <v>0</v>
      </c>
      <c r="X12" s="44">
        <f t="shared" si="3"/>
        <v>0</v>
      </c>
      <c r="Y12" s="47">
        <f t="shared" si="8"/>
        <v>0</v>
      </c>
      <c r="Z12" s="47">
        <f t="shared" si="9"/>
        <v>0</v>
      </c>
      <c r="AA12" s="45"/>
      <c r="AB12" s="45"/>
    </row>
    <row r="13" spans="1:29" ht="12.75" customHeight="1" x14ac:dyDescent="0.6">
      <c r="A13" s="24"/>
      <c r="B13" s="10">
        <v>6</v>
      </c>
      <c r="C13" s="40"/>
      <c r="D13" s="10">
        <v>457</v>
      </c>
      <c r="E13" s="6">
        <v>448</v>
      </c>
      <c r="F13" s="7">
        <v>367</v>
      </c>
      <c r="G13" s="10">
        <v>4</v>
      </c>
      <c r="H13" s="20">
        <v>5</v>
      </c>
      <c r="I13" s="18"/>
      <c r="J13" s="16"/>
      <c r="K13" s="32" t="str">
        <f t="shared" si="4"/>
        <v/>
      </c>
      <c r="L13" s="32" t="str">
        <f t="shared" si="5"/>
        <v/>
      </c>
      <c r="M13" s="10">
        <v>1</v>
      </c>
      <c r="N13" s="9">
        <v>364</v>
      </c>
      <c r="O13" s="10">
        <v>4</v>
      </c>
      <c r="P13" s="11">
        <v>5</v>
      </c>
      <c r="Q13" s="23"/>
      <c r="S13" s="46">
        <f t="shared" si="6"/>
        <v>6</v>
      </c>
      <c r="T13" s="46">
        <f t="shared" si="7"/>
        <v>6</v>
      </c>
      <c r="U13" s="47">
        <f t="shared" si="0"/>
        <v>4</v>
      </c>
      <c r="V13" s="47">
        <f t="shared" si="1"/>
        <v>4</v>
      </c>
      <c r="W13" s="44">
        <f t="shared" si="2"/>
        <v>0</v>
      </c>
      <c r="X13" s="44">
        <f t="shared" si="3"/>
        <v>0</v>
      </c>
      <c r="Y13" s="47">
        <f t="shared" si="8"/>
        <v>0</v>
      </c>
      <c r="Z13" s="47">
        <f t="shared" si="9"/>
        <v>0</v>
      </c>
      <c r="AA13" s="45"/>
      <c r="AB13" s="45"/>
    </row>
    <row r="14" spans="1:29" ht="12.75" customHeight="1" x14ac:dyDescent="0.6">
      <c r="A14" s="24"/>
      <c r="B14" s="4">
        <v>7</v>
      </c>
      <c r="C14" s="40"/>
      <c r="D14" s="4">
        <v>215</v>
      </c>
      <c r="E14" s="6">
        <v>201</v>
      </c>
      <c r="F14" s="7">
        <v>190</v>
      </c>
      <c r="G14" s="4">
        <v>3</v>
      </c>
      <c r="H14" s="19">
        <v>7</v>
      </c>
      <c r="I14" s="18"/>
      <c r="J14" s="16"/>
      <c r="K14" s="32" t="str">
        <f t="shared" si="4"/>
        <v/>
      </c>
      <c r="L14" s="32" t="str">
        <f t="shared" si="5"/>
        <v/>
      </c>
      <c r="M14" s="4">
        <v>7</v>
      </c>
      <c r="N14" s="9">
        <v>163</v>
      </c>
      <c r="O14" s="4">
        <v>3</v>
      </c>
      <c r="P14" s="8">
        <v>13</v>
      </c>
      <c r="Q14" s="23"/>
      <c r="S14" s="46">
        <f t="shared" si="6"/>
        <v>5</v>
      </c>
      <c r="T14" s="46">
        <f t="shared" si="7"/>
        <v>5</v>
      </c>
      <c r="U14" s="47">
        <f t="shared" si="0"/>
        <v>3</v>
      </c>
      <c r="V14" s="47">
        <f t="shared" si="1"/>
        <v>3</v>
      </c>
      <c r="W14" s="44">
        <f t="shared" si="2"/>
        <v>0</v>
      </c>
      <c r="X14" s="44">
        <f t="shared" si="3"/>
        <v>0</v>
      </c>
      <c r="Y14" s="47">
        <f t="shared" si="8"/>
        <v>0</v>
      </c>
      <c r="Z14" s="47">
        <f t="shared" si="9"/>
        <v>0</v>
      </c>
      <c r="AA14" s="45"/>
      <c r="AB14" s="45"/>
    </row>
    <row r="15" spans="1:29" ht="12.75" customHeight="1" x14ac:dyDescent="0.6">
      <c r="A15" s="24"/>
      <c r="B15" s="10">
        <v>8</v>
      </c>
      <c r="C15" s="40"/>
      <c r="D15" s="10">
        <v>276</v>
      </c>
      <c r="E15" s="6">
        <v>267</v>
      </c>
      <c r="F15" s="7">
        <v>257</v>
      </c>
      <c r="G15" s="10">
        <v>4</v>
      </c>
      <c r="H15" s="20">
        <v>17</v>
      </c>
      <c r="I15" s="18"/>
      <c r="J15" s="16"/>
      <c r="K15" s="32" t="str">
        <f t="shared" si="4"/>
        <v/>
      </c>
      <c r="L15" s="32" t="str">
        <f t="shared" si="5"/>
        <v/>
      </c>
      <c r="M15" s="10">
        <v>17</v>
      </c>
      <c r="N15" s="9">
        <v>251</v>
      </c>
      <c r="O15" s="10">
        <v>4</v>
      </c>
      <c r="P15" s="11">
        <v>15</v>
      </c>
      <c r="Q15" s="23"/>
      <c r="S15" s="46">
        <f t="shared" si="6"/>
        <v>6</v>
      </c>
      <c r="T15" s="46">
        <f t="shared" si="7"/>
        <v>6</v>
      </c>
      <c r="U15" s="47">
        <f t="shared" si="0"/>
        <v>4</v>
      </c>
      <c r="V15" s="47">
        <f t="shared" si="1"/>
        <v>4</v>
      </c>
      <c r="W15" s="44">
        <f t="shared" si="2"/>
        <v>0</v>
      </c>
      <c r="X15" s="44">
        <f t="shared" si="3"/>
        <v>0</v>
      </c>
      <c r="Y15" s="47">
        <f t="shared" si="8"/>
        <v>0</v>
      </c>
      <c r="Z15" s="47">
        <f t="shared" si="9"/>
        <v>0</v>
      </c>
      <c r="AA15" s="45"/>
      <c r="AB15" s="45"/>
    </row>
    <row r="16" spans="1:29" ht="12.75" customHeight="1" x14ac:dyDescent="0.6">
      <c r="A16" s="24"/>
      <c r="B16" s="4">
        <v>9</v>
      </c>
      <c r="C16" s="40"/>
      <c r="D16" s="4">
        <v>344</v>
      </c>
      <c r="E16" s="6">
        <v>331</v>
      </c>
      <c r="F16" s="7">
        <v>288</v>
      </c>
      <c r="G16" s="4">
        <v>4</v>
      </c>
      <c r="H16" s="19">
        <v>11</v>
      </c>
      <c r="I16" s="18"/>
      <c r="J16" s="16"/>
      <c r="K16" s="32" t="str">
        <f t="shared" si="4"/>
        <v/>
      </c>
      <c r="L16" s="32" t="str">
        <f t="shared" si="5"/>
        <v/>
      </c>
      <c r="M16" s="4">
        <v>11</v>
      </c>
      <c r="N16" s="9">
        <v>281</v>
      </c>
      <c r="O16" s="4">
        <v>4</v>
      </c>
      <c r="P16" s="8">
        <v>17</v>
      </c>
      <c r="Q16" s="23"/>
      <c r="S16" s="46">
        <f t="shared" si="6"/>
        <v>6</v>
      </c>
      <c r="T16" s="46">
        <f t="shared" si="7"/>
        <v>6</v>
      </c>
      <c r="U16" s="47">
        <f t="shared" si="0"/>
        <v>4</v>
      </c>
      <c r="V16" s="47">
        <f t="shared" si="1"/>
        <v>4</v>
      </c>
      <c r="W16" s="44">
        <f t="shared" si="2"/>
        <v>0</v>
      </c>
      <c r="X16" s="44">
        <f t="shared" si="3"/>
        <v>0</v>
      </c>
      <c r="Y16" s="47">
        <f t="shared" si="8"/>
        <v>0</v>
      </c>
      <c r="Z16" s="47">
        <f t="shared" si="9"/>
        <v>0</v>
      </c>
      <c r="AA16" s="45"/>
      <c r="AB16" s="45"/>
    </row>
    <row r="17" spans="1:28" ht="12.75" customHeight="1" x14ac:dyDescent="0.65">
      <c r="A17" s="24"/>
      <c r="B17" s="31" t="s">
        <v>11</v>
      </c>
      <c r="C17" s="43"/>
      <c r="D17" s="10">
        <v>3538</v>
      </c>
      <c r="E17" s="38">
        <v>3383</v>
      </c>
      <c r="F17" s="7">
        <v>3103</v>
      </c>
      <c r="G17" s="10">
        <v>37</v>
      </c>
      <c r="H17" s="2"/>
      <c r="I17" s="52">
        <f>SUM(I8:I16)</f>
        <v>0</v>
      </c>
      <c r="J17" s="52">
        <f>SUM(J8:J16)</f>
        <v>0</v>
      </c>
      <c r="K17" s="52">
        <f>SUM(K8:K16)</f>
        <v>0</v>
      </c>
      <c r="L17" s="52">
        <f>SUM(L8:L16)</f>
        <v>0</v>
      </c>
      <c r="M17" s="2"/>
      <c r="N17" s="9">
        <v>2839</v>
      </c>
      <c r="O17" s="10">
        <v>37</v>
      </c>
      <c r="P17" s="2"/>
      <c r="Q17" s="12"/>
      <c r="S17" s="45"/>
      <c r="T17" s="45"/>
      <c r="U17" s="44"/>
      <c r="V17" s="45"/>
      <c r="W17" s="44"/>
      <c r="X17" s="44"/>
      <c r="Y17" s="44"/>
      <c r="Z17" s="44"/>
      <c r="AA17" s="45"/>
      <c r="AB17" s="45"/>
    </row>
    <row r="18" spans="1:28" ht="10.7" customHeight="1" x14ac:dyDescent="0.65">
      <c r="A18" s="83" t="s">
        <v>12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S18" s="45"/>
      <c r="T18" s="45"/>
      <c r="U18" s="44"/>
      <c r="V18" s="45"/>
      <c r="W18" s="44"/>
      <c r="X18" s="44"/>
      <c r="Y18" s="44"/>
      <c r="Z18" s="44"/>
      <c r="AA18" s="45"/>
      <c r="AB18" s="45"/>
    </row>
    <row r="19" spans="1:28" ht="12.75" customHeight="1" x14ac:dyDescent="0.6">
      <c r="A19" s="84"/>
      <c r="B19" s="29">
        <v>10</v>
      </c>
      <c r="C19" s="39"/>
      <c r="D19" s="4">
        <v>355</v>
      </c>
      <c r="E19" s="6">
        <v>341</v>
      </c>
      <c r="F19" s="7">
        <v>321</v>
      </c>
      <c r="G19" s="4">
        <v>4</v>
      </c>
      <c r="H19" s="19">
        <v>12</v>
      </c>
      <c r="I19" s="18"/>
      <c r="J19" s="16"/>
      <c r="K19" s="32" t="str">
        <f t="shared" ref="K19:K27" si="10">IF(I19="","", IF(I19=0,0, IF(I19&lt;&gt;0,S19)))</f>
        <v/>
      </c>
      <c r="L19" s="32" t="str">
        <f t="shared" ref="L19:L27" si="11">IF(J19="","", IF(J19=0,0, IF(J19&lt;&gt;0,T19)))</f>
        <v/>
      </c>
      <c r="M19" s="4">
        <v>10</v>
      </c>
      <c r="N19" s="9">
        <v>316</v>
      </c>
      <c r="O19" s="4">
        <v>4</v>
      </c>
      <c r="P19" s="8">
        <v>12</v>
      </c>
      <c r="Q19" s="82"/>
      <c r="S19" s="46">
        <f t="shared" ref="S19:S27" si="12">MAX(U19+2,0)</f>
        <v>6</v>
      </c>
      <c r="T19" s="46">
        <f t="shared" ref="T19:T27" si="13">MAX(V19+2,0)</f>
        <v>6</v>
      </c>
      <c r="U19" s="47">
        <f t="shared" ref="U19:U27" si="14">($G19+Y19)-I19</f>
        <v>4</v>
      </c>
      <c r="V19" s="47">
        <f t="shared" ref="V19:V27" si="15">($G19+Z19)-J19</f>
        <v>4</v>
      </c>
      <c r="W19" s="44">
        <f t="shared" ref="W19:W27" si="16">IF(H19&lt;=$T$4,1,0)</f>
        <v>0</v>
      </c>
      <c r="X19" s="44">
        <f t="shared" ref="X19:X27" si="17">IF(H19&lt;=$T$5,1,0)</f>
        <v>0</v>
      </c>
      <c r="Y19" s="47">
        <f t="shared" ref="Y19:Y27" si="18">$S$4+W19</f>
        <v>0</v>
      </c>
      <c r="Z19" s="47">
        <f t="shared" ref="Z19:Z27" si="19">$S$5+X19</f>
        <v>0</v>
      </c>
      <c r="AA19" s="45"/>
      <c r="AB19" s="45"/>
    </row>
    <row r="20" spans="1:28" ht="12.75" customHeight="1" x14ac:dyDescent="0.6">
      <c r="A20" s="84"/>
      <c r="B20" s="30">
        <v>11</v>
      </c>
      <c r="C20" s="40"/>
      <c r="D20" s="10">
        <v>529</v>
      </c>
      <c r="E20" s="6">
        <v>507</v>
      </c>
      <c r="F20" s="7">
        <v>480</v>
      </c>
      <c r="G20" s="10">
        <v>5</v>
      </c>
      <c r="H20" s="20">
        <v>4</v>
      </c>
      <c r="I20" s="17"/>
      <c r="J20" s="15"/>
      <c r="K20" s="32" t="str">
        <f t="shared" si="10"/>
        <v/>
      </c>
      <c r="L20" s="32" t="str">
        <f t="shared" si="11"/>
        <v/>
      </c>
      <c r="M20" s="10">
        <v>4</v>
      </c>
      <c r="N20" s="9">
        <v>466</v>
      </c>
      <c r="O20" s="10">
        <v>5</v>
      </c>
      <c r="P20" s="11">
        <v>2</v>
      </c>
      <c r="Q20" s="82"/>
      <c r="S20" s="46">
        <f t="shared" si="12"/>
        <v>7</v>
      </c>
      <c r="T20" s="46">
        <f t="shared" si="13"/>
        <v>7</v>
      </c>
      <c r="U20" s="47">
        <f t="shared" si="14"/>
        <v>5</v>
      </c>
      <c r="V20" s="47">
        <f t="shared" si="15"/>
        <v>5</v>
      </c>
      <c r="W20" s="44">
        <f t="shared" si="16"/>
        <v>0</v>
      </c>
      <c r="X20" s="44">
        <f t="shared" si="17"/>
        <v>0</v>
      </c>
      <c r="Y20" s="47">
        <f t="shared" si="18"/>
        <v>0</v>
      </c>
      <c r="Z20" s="47">
        <f t="shared" si="19"/>
        <v>0</v>
      </c>
      <c r="AA20" s="45"/>
      <c r="AB20" s="45"/>
    </row>
    <row r="21" spans="1:28" ht="12.75" customHeight="1" x14ac:dyDescent="0.6">
      <c r="A21" s="84"/>
      <c r="B21" s="29">
        <v>12</v>
      </c>
      <c r="C21" s="40"/>
      <c r="D21" s="4">
        <v>179</v>
      </c>
      <c r="E21" s="6">
        <v>167</v>
      </c>
      <c r="F21" s="7">
        <v>159</v>
      </c>
      <c r="G21" s="4">
        <v>3</v>
      </c>
      <c r="H21" s="19">
        <v>10</v>
      </c>
      <c r="I21" s="17"/>
      <c r="J21" s="15"/>
      <c r="K21" s="32" t="str">
        <f t="shared" si="10"/>
        <v/>
      </c>
      <c r="L21" s="32" t="str">
        <f t="shared" si="11"/>
        <v/>
      </c>
      <c r="M21" s="4">
        <v>16</v>
      </c>
      <c r="N21" s="9">
        <v>152</v>
      </c>
      <c r="O21" s="4">
        <v>3</v>
      </c>
      <c r="P21" s="8">
        <v>14</v>
      </c>
      <c r="Q21" s="82"/>
      <c r="S21" s="46">
        <f t="shared" si="12"/>
        <v>5</v>
      </c>
      <c r="T21" s="46">
        <f t="shared" si="13"/>
        <v>5</v>
      </c>
      <c r="U21" s="47">
        <f t="shared" si="14"/>
        <v>3</v>
      </c>
      <c r="V21" s="47">
        <f t="shared" si="15"/>
        <v>3</v>
      </c>
      <c r="W21" s="44">
        <f t="shared" si="16"/>
        <v>0</v>
      </c>
      <c r="X21" s="44">
        <f t="shared" si="17"/>
        <v>0</v>
      </c>
      <c r="Y21" s="47">
        <f t="shared" si="18"/>
        <v>0</v>
      </c>
      <c r="Z21" s="47">
        <f t="shared" si="19"/>
        <v>0</v>
      </c>
      <c r="AA21" s="45"/>
      <c r="AB21" s="45"/>
    </row>
    <row r="22" spans="1:28" ht="12.75" customHeight="1" x14ac:dyDescent="0.6">
      <c r="A22" s="84"/>
      <c r="B22" s="30">
        <v>13</v>
      </c>
      <c r="C22" s="40"/>
      <c r="D22" s="10">
        <v>381</v>
      </c>
      <c r="E22" s="6">
        <v>373</v>
      </c>
      <c r="F22" s="7">
        <v>351</v>
      </c>
      <c r="G22" s="10">
        <v>4</v>
      </c>
      <c r="H22" s="20">
        <v>8</v>
      </c>
      <c r="I22" s="17"/>
      <c r="J22" s="15"/>
      <c r="K22" s="32" t="str">
        <f t="shared" si="10"/>
        <v/>
      </c>
      <c r="L22" s="32" t="str">
        <f t="shared" si="11"/>
        <v/>
      </c>
      <c r="M22" s="10">
        <v>14</v>
      </c>
      <c r="N22" s="9">
        <v>346</v>
      </c>
      <c r="O22" s="10">
        <v>4</v>
      </c>
      <c r="P22" s="11">
        <v>8</v>
      </c>
      <c r="Q22" s="82"/>
      <c r="S22" s="46">
        <f t="shared" si="12"/>
        <v>6</v>
      </c>
      <c r="T22" s="46">
        <f t="shared" si="13"/>
        <v>6</v>
      </c>
      <c r="U22" s="47">
        <f t="shared" si="14"/>
        <v>4</v>
      </c>
      <c r="V22" s="47">
        <f t="shared" si="15"/>
        <v>4</v>
      </c>
      <c r="W22" s="44">
        <f t="shared" si="16"/>
        <v>0</v>
      </c>
      <c r="X22" s="44">
        <f t="shared" si="17"/>
        <v>0</v>
      </c>
      <c r="Y22" s="47">
        <f t="shared" si="18"/>
        <v>0</v>
      </c>
      <c r="Z22" s="47">
        <f t="shared" si="19"/>
        <v>0</v>
      </c>
      <c r="AA22" s="45"/>
      <c r="AB22" s="45"/>
    </row>
    <row r="23" spans="1:28" ht="12.75" customHeight="1" x14ac:dyDescent="0.6">
      <c r="A23" s="84"/>
      <c r="B23" s="29">
        <v>14</v>
      </c>
      <c r="C23" s="40"/>
      <c r="D23" s="4">
        <v>545</v>
      </c>
      <c r="E23" s="6">
        <v>540</v>
      </c>
      <c r="F23" s="7">
        <v>483</v>
      </c>
      <c r="G23" s="4">
        <v>5</v>
      </c>
      <c r="H23" s="19">
        <v>6</v>
      </c>
      <c r="I23" s="17"/>
      <c r="J23" s="15"/>
      <c r="K23" s="32" t="str">
        <f t="shared" si="10"/>
        <v/>
      </c>
      <c r="L23" s="32" t="str">
        <f t="shared" si="11"/>
        <v/>
      </c>
      <c r="M23" s="4">
        <v>2</v>
      </c>
      <c r="N23" s="9">
        <v>477</v>
      </c>
      <c r="O23" s="4">
        <v>5</v>
      </c>
      <c r="P23" s="8">
        <v>6</v>
      </c>
      <c r="Q23" s="82"/>
      <c r="S23" s="46">
        <f t="shared" si="12"/>
        <v>7</v>
      </c>
      <c r="T23" s="46">
        <f t="shared" si="13"/>
        <v>7</v>
      </c>
      <c r="U23" s="47">
        <f t="shared" si="14"/>
        <v>5</v>
      </c>
      <c r="V23" s="47">
        <f t="shared" si="15"/>
        <v>5</v>
      </c>
      <c r="W23" s="44">
        <f t="shared" si="16"/>
        <v>0</v>
      </c>
      <c r="X23" s="44">
        <f t="shared" si="17"/>
        <v>0</v>
      </c>
      <c r="Y23" s="47">
        <f t="shared" si="18"/>
        <v>0</v>
      </c>
      <c r="Z23" s="47">
        <f t="shared" si="19"/>
        <v>0</v>
      </c>
      <c r="AA23" s="45"/>
      <c r="AB23" s="45"/>
    </row>
    <row r="24" spans="1:28" ht="12.75" customHeight="1" x14ac:dyDescent="0.6">
      <c r="A24" s="84"/>
      <c r="B24" s="30">
        <v>15</v>
      </c>
      <c r="C24" s="40"/>
      <c r="D24" s="10">
        <v>148</v>
      </c>
      <c r="E24" s="6">
        <v>143</v>
      </c>
      <c r="F24" s="7">
        <v>135</v>
      </c>
      <c r="G24" s="10">
        <v>3</v>
      </c>
      <c r="H24" s="20">
        <v>18</v>
      </c>
      <c r="I24" s="17"/>
      <c r="J24" s="15"/>
      <c r="K24" s="32" t="str">
        <f t="shared" si="10"/>
        <v/>
      </c>
      <c r="L24" s="32" t="str">
        <f t="shared" si="11"/>
        <v/>
      </c>
      <c r="M24" s="10">
        <v>18</v>
      </c>
      <c r="N24" s="9">
        <v>134</v>
      </c>
      <c r="O24" s="10">
        <v>3</v>
      </c>
      <c r="P24" s="11">
        <v>18</v>
      </c>
      <c r="Q24" s="82"/>
      <c r="S24" s="46">
        <f t="shared" si="12"/>
        <v>5</v>
      </c>
      <c r="T24" s="46">
        <f t="shared" si="13"/>
        <v>5</v>
      </c>
      <c r="U24" s="47">
        <f t="shared" si="14"/>
        <v>3</v>
      </c>
      <c r="V24" s="47">
        <f t="shared" si="15"/>
        <v>3</v>
      </c>
      <c r="W24" s="44">
        <f t="shared" si="16"/>
        <v>0</v>
      </c>
      <c r="X24" s="44">
        <f t="shared" si="17"/>
        <v>0</v>
      </c>
      <c r="Y24" s="47">
        <f t="shared" si="18"/>
        <v>0</v>
      </c>
      <c r="Z24" s="47">
        <f t="shared" si="19"/>
        <v>0</v>
      </c>
      <c r="AA24" s="45"/>
      <c r="AB24" s="45"/>
    </row>
    <row r="25" spans="1:28" ht="12.75" customHeight="1" x14ac:dyDescent="0.6">
      <c r="A25" s="84"/>
      <c r="B25" s="29">
        <v>16</v>
      </c>
      <c r="C25" s="40"/>
      <c r="D25" s="4">
        <v>464</v>
      </c>
      <c r="E25" s="6">
        <v>458</v>
      </c>
      <c r="F25" s="7">
        <v>453</v>
      </c>
      <c r="G25" s="4">
        <v>5</v>
      </c>
      <c r="H25" s="19">
        <v>14</v>
      </c>
      <c r="I25" s="17"/>
      <c r="J25" s="15"/>
      <c r="K25" s="32" t="str">
        <f t="shared" si="10"/>
        <v/>
      </c>
      <c r="L25" s="32" t="str">
        <f t="shared" si="11"/>
        <v/>
      </c>
      <c r="M25" s="4">
        <v>8</v>
      </c>
      <c r="N25" s="9">
        <v>404</v>
      </c>
      <c r="O25" s="4">
        <v>5</v>
      </c>
      <c r="P25" s="8">
        <v>4</v>
      </c>
      <c r="Q25" s="82"/>
      <c r="S25" s="46">
        <f t="shared" si="12"/>
        <v>7</v>
      </c>
      <c r="T25" s="46">
        <f t="shared" si="13"/>
        <v>7</v>
      </c>
      <c r="U25" s="47">
        <f t="shared" si="14"/>
        <v>5</v>
      </c>
      <c r="V25" s="47">
        <f t="shared" si="15"/>
        <v>5</v>
      </c>
      <c r="W25" s="44">
        <f t="shared" si="16"/>
        <v>0</v>
      </c>
      <c r="X25" s="44">
        <f t="shared" si="17"/>
        <v>0</v>
      </c>
      <c r="Y25" s="47">
        <f t="shared" si="18"/>
        <v>0</v>
      </c>
      <c r="Z25" s="47">
        <f t="shared" si="19"/>
        <v>0</v>
      </c>
      <c r="AA25" s="45"/>
      <c r="AB25" s="45"/>
    </row>
    <row r="26" spans="1:28" ht="12.75" customHeight="1" x14ac:dyDescent="0.6">
      <c r="A26" s="84"/>
      <c r="B26" s="30">
        <v>17</v>
      </c>
      <c r="C26" s="40"/>
      <c r="D26" s="10">
        <v>467</v>
      </c>
      <c r="E26" s="6">
        <v>447</v>
      </c>
      <c r="F26" s="7">
        <v>341</v>
      </c>
      <c r="G26" s="10">
        <v>4</v>
      </c>
      <c r="H26" s="20">
        <v>2</v>
      </c>
      <c r="I26" s="17"/>
      <c r="J26" s="15"/>
      <c r="K26" s="32" t="str">
        <f t="shared" si="10"/>
        <v/>
      </c>
      <c r="L26" s="32" t="str">
        <f t="shared" si="11"/>
        <v/>
      </c>
      <c r="M26" s="10">
        <v>6</v>
      </c>
      <c r="N26" s="9">
        <v>341</v>
      </c>
      <c r="O26" s="10">
        <v>4</v>
      </c>
      <c r="P26" s="11">
        <v>10</v>
      </c>
      <c r="Q26" s="82"/>
      <c r="S26" s="46">
        <f t="shared" si="12"/>
        <v>6</v>
      </c>
      <c r="T26" s="46">
        <f t="shared" si="13"/>
        <v>6</v>
      </c>
      <c r="U26" s="47">
        <f t="shared" si="14"/>
        <v>4</v>
      </c>
      <c r="V26" s="47">
        <f t="shared" si="15"/>
        <v>4</v>
      </c>
      <c r="W26" s="44">
        <f t="shared" si="16"/>
        <v>0</v>
      </c>
      <c r="X26" s="44">
        <f t="shared" si="17"/>
        <v>0</v>
      </c>
      <c r="Y26" s="47">
        <f t="shared" si="18"/>
        <v>0</v>
      </c>
      <c r="Z26" s="47">
        <f t="shared" si="19"/>
        <v>0</v>
      </c>
      <c r="AA26" s="45"/>
      <c r="AB26" s="45"/>
    </row>
    <row r="27" spans="1:28" ht="12.75" customHeight="1" x14ac:dyDescent="0.6">
      <c r="A27" s="84"/>
      <c r="B27" s="29">
        <v>18</v>
      </c>
      <c r="C27" s="40"/>
      <c r="D27" s="4">
        <v>333</v>
      </c>
      <c r="E27" s="6">
        <v>327</v>
      </c>
      <c r="F27" s="7">
        <v>322</v>
      </c>
      <c r="G27" s="4">
        <v>4</v>
      </c>
      <c r="H27" s="19">
        <v>16</v>
      </c>
      <c r="I27" s="17"/>
      <c r="J27" s="15"/>
      <c r="K27" s="32" t="str">
        <f t="shared" si="10"/>
        <v/>
      </c>
      <c r="L27" s="32" t="str">
        <f t="shared" si="11"/>
        <v/>
      </c>
      <c r="M27" s="4">
        <v>12</v>
      </c>
      <c r="N27" s="9">
        <v>318</v>
      </c>
      <c r="O27" s="4">
        <v>4</v>
      </c>
      <c r="P27" s="8">
        <v>16</v>
      </c>
      <c r="Q27" s="82"/>
      <c r="S27" s="46">
        <f t="shared" si="12"/>
        <v>6</v>
      </c>
      <c r="T27" s="46">
        <f t="shared" si="13"/>
        <v>6</v>
      </c>
      <c r="U27" s="47">
        <f t="shared" si="14"/>
        <v>4</v>
      </c>
      <c r="V27" s="47">
        <f t="shared" si="15"/>
        <v>4</v>
      </c>
      <c r="W27" s="44">
        <f t="shared" si="16"/>
        <v>0</v>
      </c>
      <c r="X27" s="44">
        <f t="shared" si="17"/>
        <v>0</v>
      </c>
      <c r="Y27" s="47">
        <f t="shared" si="18"/>
        <v>0</v>
      </c>
      <c r="Z27" s="47">
        <f t="shared" si="19"/>
        <v>0</v>
      </c>
      <c r="AA27" s="45"/>
      <c r="AB27" s="45"/>
    </row>
    <row r="28" spans="1:28" ht="12.75" customHeight="1" x14ac:dyDescent="0.6">
      <c r="A28" s="84"/>
      <c r="B28" s="31" t="s">
        <v>13</v>
      </c>
      <c r="C28" s="40"/>
      <c r="D28" s="10">
        <v>3401</v>
      </c>
      <c r="E28" s="38">
        <v>3303</v>
      </c>
      <c r="F28" s="7">
        <v>3045</v>
      </c>
      <c r="G28" s="10">
        <v>37</v>
      </c>
      <c r="H28" s="2"/>
      <c r="I28" s="52">
        <f>SUM(I19:I27)</f>
        <v>0</v>
      </c>
      <c r="J28" s="52">
        <f>SUM(J19:J27)</f>
        <v>0</v>
      </c>
      <c r="K28" s="52">
        <f>SUM(K19:K27)</f>
        <v>0</v>
      </c>
      <c r="L28" s="52">
        <f>SUM(L19:L27)</f>
        <v>0</v>
      </c>
      <c r="M28" s="2"/>
      <c r="N28" s="9">
        <v>2954</v>
      </c>
      <c r="O28" s="10">
        <v>37</v>
      </c>
      <c r="P28" s="2"/>
      <c r="Q28" s="82"/>
      <c r="S28" s="45"/>
      <c r="T28" s="45"/>
      <c r="U28" s="44"/>
      <c r="V28" s="45"/>
      <c r="W28" s="44"/>
      <c r="X28" s="44"/>
      <c r="Y28" s="44"/>
      <c r="Z28" s="44"/>
      <c r="AA28" s="45"/>
      <c r="AB28" s="45"/>
    </row>
    <row r="29" spans="1:28" ht="12.75" customHeight="1" x14ac:dyDescent="0.65">
      <c r="A29" s="84"/>
      <c r="B29" s="31" t="s">
        <v>11</v>
      </c>
      <c r="C29" s="42"/>
      <c r="D29" s="4">
        <v>3538</v>
      </c>
      <c r="E29" s="38">
        <v>3383</v>
      </c>
      <c r="F29" s="7">
        <v>3103</v>
      </c>
      <c r="G29" s="4">
        <v>37</v>
      </c>
      <c r="H29" s="21"/>
      <c r="I29" s="52">
        <f>I17</f>
        <v>0</v>
      </c>
      <c r="J29" s="52">
        <f>J17</f>
        <v>0</v>
      </c>
      <c r="K29" s="52">
        <f>K17</f>
        <v>0</v>
      </c>
      <c r="L29" s="52">
        <f>L17</f>
        <v>0</v>
      </c>
      <c r="M29" s="5"/>
      <c r="N29" s="9">
        <v>2839</v>
      </c>
      <c r="O29" s="10">
        <v>37</v>
      </c>
      <c r="P29" s="5"/>
      <c r="Q29" s="82"/>
      <c r="S29" s="45"/>
      <c r="T29" s="45"/>
      <c r="U29" s="44"/>
      <c r="V29" s="45"/>
      <c r="W29" s="44"/>
      <c r="X29" s="44"/>
      <c r="Y29" s="44"/>
      <c r="Z29" s="44"/>
      <c r="AA29" s="45"/>
      <c r="AB29" s="45"/>
    </row>
    <row r="30" spans="1:28" ht="12.75" customHeight="1" x14ac:dyDescent="0.65">
      <c r="A30" s="84"/>
      <c r="B30" s="31" t="s">
        <v>14</v>
      </c>
      <c r="C30" s="41"/>
      <c r="D30" s="10">
        <v>6939</v>
      </c>
      <c r="E30" s="38">
        <v>6686</v>
      </c>
      <c r="F30" s="7">
        <v>6148</v>
      </c>
      <c r="G30" s="10">
        <v>74</v>
      </c>
      <c r="H30" s="21"/>
      <c r="I30" s="52">
        <f>I28+I29</f>
        <v>0</v>
      </c>
      <c r="J30" s="52">
        <f>J28+J29</f>
        <v>0</v>
      </c>
      <c r="K30" s="52">
        <f>K28+K29</f>
        <v>0</v>
      </c>
      <c r="L30" s="52">
        <f>L28+L29</f>
        <v>0</v>
      </c>
      <c r="M30" s="5"/>
      <c r="N30" s="9">
        <v>5793</v>
      </c>
      <c r="O30" s="10">
        <v>74</v>
      </c>
      <c r="P30" s="5"/>
      <c r="Q30" s="82"/>
      <c r="S30" s="45"/>
      <c r="T30" s="45"/>
      <c r="U30" s="44"/>
      <c r="V30" s="45"/>
      <c r="W30" s="44"/>
      <c r="X30" s="44"/>
      <c r="Y30" s="44"/>
      <c r="Z30" s="44"/>
      <c r="AA30" s="45"/>
      <c r="AB30" s="45"/>
    </row>
    <row r="31" spans="1:28" ht="9.0500000000000007" customHeight="1" x14ac:dyDescent="0.65">
      <c r="A31" s="85" t="s">
        <v>15</v>
      </c>
      <c r="B31" s="85"/>
      <c r="C31" s="85"/>
      <c r="D31" s="85"/>
      <c r="E31" s="85"/>
      <c r="F31" s="85"/>
      <c r="G31" s="85"/>
      <c r="H31" s="85"/>
      <c r="I31" s="86">
        <f>K4</f>
        <v>0</v>
      </c>
      <c r="J31" s="86">
        <f>K5</f>
        <v>0</v>
      </c>
      <c r="K31" s="88"/>
      <c r="L31" s="90"/>
      <c r="M31" s="92"/>
      <c r="N31" s="93"/>
      <c r="O31" s="93"/>
      <c r="P31" s="93"/>
      <c r="Q31" s="93"/>
      <c r="S31" s="45"/>
      <c r="T31" s="45"/>
      <c r="U31" s="44"/>
      <c r="V31" s="45"/>
      <c r="W31" s="45"/>
      <c r="X31" s="45"/>
      <c r="Y31" s="45"/>
      <c r="Z31" s="45"/>
      <c r="AA31" s="45"/>
      <c r="AB31" s="45"/>
    </row>
    <row r="32" spans="1:28" ht="7.35" customHeight="1" x14ac:dyDescent="0.65">
      <c r="A32" s="95"/>
      <c r="B32" s="56"/>
      <c r="C32" s="56"/>
      <c r="D32" s="96"/>
      <c r="E32" s="95"/>
      <c r="F32" s="95"/>
      <c r="G32" s="97" t="s">
        <v>16</v>
      </c>
      <c r="H32" s="97"/>
      <c r="I32" s="87"/>
      <c r="J32" s="87"/>
      <c r="K32" s="89"/>
      <c r="L32" s="91"/>
      <c r="M32" s="94"/>
      <c r="N32" s="95"/>
      <c r="O32" s="95"/>
      <c r="P32" s="95"/>
      <c r="Q32" s="95"/>
      <c r="S32" s="45"/>
      <c r="T32" s="45"/>
      <c r="U32" s="44"/>
      <c r="V32" s="45"/>
      <c r="W32" s="45"/>
      <c r="X32" s="45"/>
      <c r="Y32" s="45"/>
      <c r="Z32" s="45"/>
      <c r="AA32" s="45"/>
      <c r="AB32" s="45"/>
    </row>
    <row r="33" spans="1:28" ht="15.8" customHeight="1" x14ac:dyDescent="0.7">
      <c r="A33" s="95"/>
      <c r="B33" s="56"/>
      <c r="C33" s="56"/>
      <c r="D33" s="96"/>
      <c r="E33" s="95"/>
      <c r="F33" s="95"/>
      <c r="G33" s="97"/>
      <c r="H33" s="97"/>
      <c r="I33" s="53">
        <f>I30-I31</f>
        <v>0</v>
      </c>
      <c r="J33" s="53">
        <f>J30-J31</f>
        <v>0</v>
      </c>
      <c r="K33" s="54"/>
      <c r="L33" s="55"/>
      <c r="M33" s="94"/>
      <c r="N33" s="95"/>
      <c r="O33" s="95"/>
      <c r="P33" s="95"/>
      <c r="Q33" s="95"/>
      <c r="S33" s="45"/>
      <c r="T33" s="45"/>
      <c r="U33" s="44"/>
      <c r="V33" s="45"/>
      <c r="W33" s="45"/>
      <c r="X33" s="45"/>
      <c r="Y33" s="45"/>
      <c r="Z33" s="45"/>
      <c r="AA33" s="45"/>
      <c r="AB33" s="45"/>
    </row>
    <row r="34" spans="1:28" ht="10.7" customHeight="1" x14ac:dyDescent="0.6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S34" s="45"/>
      <c r="T34" s="45"/>
      <c r="U34" s="44"/>
      <c r="V34" s="45"/>
      <c r="W34" s="45"/>
      <c r="X34" s="45"/>
      <c r="Y34" s="45"/>
      <c r="Z34" s="45"/>
      <c r="AA34" s="45"/>
      <c r="AB34" s="45"/>
    </row>
    <row r="35" spans="1:28" ht="22.7" customHeight="1" x14ac:dyDescent="0.65">
      <c r="A35" s="13"/>
      <c r="B35" s="76">
        <f>D4</f>
        <v>0</v>
      </c>
      <c r="C35" s="77"/>
      <c r="D35" s="77"/>
      <c r="E35" s="77"/>
      <c r="F35" s="77"/>
      <c r="G35" s="77"/>
      <c r="H35" s="77"/>
      <c r="I35" s="48">
        <f>IF($B$48=1,K30,I33)</f>
        <v>0</v>
      </c>
      <c r="J35" s="76">
        <f>D5</f>
        <v>0</v>
      </c>
      <c r="K35" s="77"/>
      <c r="L35" s="77"/>
      <c r="M35" s="77"/>
      <c r="N35" s="77"/>
      <c r="O35" s="78">
        <f>IF($B$48=1,L30,J33)</f>
        <v>0</v>
      </c>
      <c r="P35" s="79"/>
      <c r="Q35" s="3"/>
      <c r="S35" s="44"/>
      <c r="T35" s="45"/>
      <c r="U35" s="45"/>
      <c r="V35" s="45"/>
      <c r="W35" s="45"/>
      <c r="X35" s="45"/>
      <c r="Y35" s="45"/>
      <c r="Z35" s="45"/>
      <c r="AA35" s="45"/>
      <c r="AB35" s="45"/>
    </row>
    <row r="36" spans="1:28" ht="8.85" customHeight="1" x14ac:dyDescent="0.65">
      <c r="A36" s="1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1"/>
      <c r="S36" s="44"/>
      <c r="T36" s="45"/>
      <c r="U36" s="45"/>
      <c r="V36" s="45"/>
      <c r="W36" s="45"/>
      <c r="X36" s="45"/>
      <c r="Y36" s="45"/>
      <c r="Z36" s="45"/>
      <c r="AA36" s="45"/>
      <c r="AB36" s="45"/>
    </row>
    <row r="37" spans="1:28" ht="0.95" customHeight="1" x14ac:dyDescent="0.65">
      <c r="S37" s="44"/>
      <c r="T37" s="45"/>
      <c r="U37" s="45"/>
      <c r="V37" s="45"/>
      <c r="W37" s="45"/>
      <c r="X37" s="45"/>
      <c r="Y37" s="45"/>
      <c r="Z37" s="45"/>
      <c r="AA37" s="45"/>
      <c r="AB37" s="45"/>
    </row>
    <row r="38" spans="1:28" ht="12.2" customHeight="1" x14ac:dyDescent="0.65">
      <c r="A38" s="80"/>
      <c r="B38" s="80"/>
      <c r="C38" s="80"/>
      <c r="D38" s="80"/>
      <c r="E38" s="80"/>
      <c r="F38" s="80"/>
      <c r="G38" s="80"/>
      <c r="H38" s="80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44"/>
      <c r="T38" s="45"/>
      <c r="U38" s="45"/>
      <c r="V38" s="45"/>
      <c r="W38" s="45"/>
      <c r="X38" s="45"/>
      <c r="Y38" s="45"/>
      <c r="Z38" s="45"/>
      <c r="AA38" s="45"/>
      <c r="AB38" s="45"/>
    </row>
    <row r="39" spans="1:28" ht="12.2" customHeight="1" x14ac:dyDescent="0.65">
      <c r="A39" s="80"/>
      <c r="B39" s="80"/>
      <c r="C39" s="80"/>
      <c r="D39" s="80"/>
      <c r="E39" s="80"/>
      <c r="F39" s="80"/>
      <c r="G39" s="80"/>
      <c r="H39" s="80"/>
      <c r="I39" s="80"/>
      <c r="J39" s="81"/>
      <c r="K39" s="81"/>
      <c r="L39" s="81"/>
      <c r="M39" s="81"/>
      <c r="N39" s="81"/>
      <c r="O39" s="81"/>
      <c r="P39" s="81"/>
      <c r="Q39" s="81"/>
      <c r="R39" s="81"/>
      <c r="S39" s="44"/>
      <c r="T39" s="45"/>
      <c r="U39" s="45"/>
      <c r="V39" s="45"/>
      <c r="W39" s="45"/>
      <c r="X39" s="45"/>
      <c r="Y39" s="45"/>
      <c r="Z39" s="45"/>
      <c r="AA39" s="45"/>
      <c r="AB39" s="45"/>
    </row>
    <row r="40" spans="1:28" ht="12.2" customHeight="1" x14ac:dyDescent="0.6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44"/>
      <c r="T40" s="45"/>
      <c r="U40" s="45"/>
      <c r="V40" s="45"/>
      <c r="W40" s="45"/>
      <c r="X40" s="45"/>
      <c r="Y40" s="45"/>
      <c r="Z40" s="45"/>
      <c r="AA40" s="45"/>
      <c r="AB40" s="45"/>
    </row>
    <row r="41" spans="1:28" ht="12.2" customHeight="1" x14ac:dyDescent="0.6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44"/>
      <c r="T41" s="45"/>
      <c r="U41" s="45"/>
      <c r="V41" s="45"/>
      <c r="W41" s="45"/>
      <c r="X41" s="45"/>
      <c r="Y41" s="45"/>
      <c r="Z41" s="45"/>
      <c r="AA41" s="45"/>
      <c r="AB41" s="45"/>
    </row>
    <row r="42" spans="1:28" ht="12.2" customHeight="1" x14ac:dyDescent="0.65">
      <c r="S42" s="44"/>
      <c r="T42" s="45"/>
      <c r="U42" s="45"/>
      <c r="V42" s="45"/>
      <c r="W42" s="45"/>
      <c r="X42" s="45"/>
      <c r="Y42" s="45"/>
      <c r="Z42" s="45"/>
      <c r="AA42" s="45"/>
      <c r="AB42" s="45"/>
    </row>
    <row r="43" spans="1:28" ht="12.2" customHeight="1" x14ac:dyDescent="0.65">
      <c r="S43" s="44"/>
      <c r="T43" s="45"/>
      <c r="U43" s="45"/>
      <c r="V43" s="45"/>
      <c r="W43" s="45"/>
      <c r="X43" s="45"/>
      <c r="Y43" s="45"/>
      <c r="Z43" s="45"/>
      <c r="AA43" s="45"/>
      <c r="AB43" s="45"/>
    </row>
    <row r="44" spans="1:28" ht="12.2" customHeight="1" x14ac:dyDescent="0.65">
      <c r="S44" s="44"/>
      <c r="T44" s="45"/>
      <c r="U44" s="45"/>
      <c r="V44" s="45"/>
      <c r="W44" s="45"/>
      <c r="X44" s="45"/>
      <c r="Y44" s="45"/>
      <c r="Z44" s="45"/>
      <c r="AA44" s="45"/>
      <c r="AB44" s="45"/>
    </row>
    <row r="45" spans="1:28" ht="12.2" customHeight="1" x14ac:dyDescent="0.65"/>
    <row r="46" spans="1:28" ht="12.2" customHeight="1" x14ac:dyDescent="0.65"/>
    <row r="47" spans="1:28" ht="12.2" customHeight="1" x14ac:dyDescent="0.65"/>
    <row r="48" spans="1:28" ht="12.2" customHeight="1" x14ac:dyDescent="0.65">
      <c r="B48" s="49">
        <v>1</v>
      </c>
    </row>
    <row r="49" ht="12.2" customHeight="1" x14ac:dyDescent="0.65"/>
    <row r="50" ht="12.2" customHeight="1" x14ac:dyDescent="0.65"/>
  </sheetData>
  <sheetProtection algorithmName="SHA-512" hashValue="SqJtk3eMF8Sx5k8jBsNYDM3Vs38CERkjbfFySNrPS51+T3rPgauhfme4ESJQIOU5JXwMFb+WcQSOjoBeAr5hJQ==" saltValue="A+mn5I5iGT4CJ7VkDj2w0A==" spinCount="100000" sheet="1" selectLockedCells="1"/>
  <protectedRanges>
    <protectedRange sqref="J19:J27" name="Player B Back 9"/>
    <protectedRange sqref="I19:I27" name="Player A Back 9"/>
    <protectedRange sqref="C19:C27" name="Marker Back 9"/>
    <protectedRange sqref="D5:K5" name="Player B"/>
    <protectedRange sqref="D3:F3" name="Date"/>
    <protectedRange sqref="D2:L2" name="Competition"/>
    <protectedRange sqref="D4:L4 L5" name="Player A"/>
    <protectedRange sqref="C8:C16" name="Marker Front 9"/>
    <protectedRange sqref="I8:I16" name="Player A Front 9"/>
    <protectedRange sqref="J8:J16" name="Player B Front 9"/>
    <protectedRange sqref="I31:J33" name="Totals"/>
  </protectedRanges>
  <mergeCells count="55">
    <mergeCell ref="B1:Q1"/>
    <mergeCell ref="C6:C7"/>
    <mergeCell ref="D6:D7"/>
    <mergeCell ref="E6:E7"/>
    <mergeCell ref="F6:F7"/>
    <mergeCell ref="G6:G7"/>
    <mergeCell ref="H6:H7"/>
    <mergeCell ref="M2:P2"/>
    <mergeCell ref="M3:P3"/>
    <mergeCell ref="M4:P4"/>
    <mergeCell ref="M5:P5"/>
    <mergeCell ref="B6:B7"/>
    <mergeCell ref="Q28:Q30"/>
    <mergeCell ref="A18:Q18"/>
    <mergeCell ref="A19:A30"/>
    <mergeCell ref="Q19:Q27"/>
    <mergeCell ref="A31:H31"/>
    <mergeCell ref="I31:I32"/>
    <mergeCell ref="J31:J32"/>
    <mergeCell ref="K31:K32"/>
    <mergeCell ref="L31:L32"/>
    <mergeCell ref="M31:Q33"/>
    <mergeCell ref="A32:A33"/>
    <mergeCell ref="D32:D33"/>
    <mergeCell ref="E32:E33"/>
    <mergeCell ref="F32:F33"/>
    <mergeCell ref="B32:C32"/>
    <mergeCell ref="G32:H33"/>
    <mergeCell ref="A41:R41"/>
    <mergeCell ref="A34:Q34"/>
    <mergeCell ref="B36:I36"/>
    <mergeCell ref="J36:P36"/>
    <mergeCell ref="B35:H35"/>
    <mergeCell ref="J35:N35"/>
    <mergeCell ref="O35:P35"/>
    <mergeCell ref="A38:H38"/>
    <mergeCell ref="I38:R38"/>
    <mergeCell ref="A39:I39"/>
    <mergeCell ref="J39:R39"/>
    <mergeCell ref="B33:C33"/>
    <mergeCell ref="A40:R40"/>
    <mergeCell ref="B2:C2"/>
    <mergeCell ref="D2:L2"/>
    <mergeCell ref="B3:C3"/>
    <mergeCell ref="B4:C4"/>
    <mergeCell ref="B5:C5"/>
    <mergeCell ref="D3:F3"/>
    <mergeCell ref="G3:H3"/>
    <mergeCell ref="I3:J3"/>
    <mergeCell ref="D4:J4"/>
    <mergeCell ref="D5:J5"/>
    <mergeCell ref="I6:J6"/>
    <mergeCell ref="K6:L6"/>
    <mergeCell ref="N6:N7"/>
    <mergeCell ref="M6:M7"/>
  </mergeCells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>
                  <from>
                    <xdr:col>12</xdr:col>
                    <xdr:colOff>208495</xdr:colOff>
                    <xdr:row>2</xdr:row>
                    <xdr:rowOff>41699</xdr:rowOff>
                  </from>
                  <to>
                    <xdr:col>14</xdr:col>
                    <xdr:colOff>312743</xdr:colOff>
                    <xdr:row>2</xdr:row>
                    <xdr:rowOff>256151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12</xdr:col>
                    <xdr:colOff>208495</xdr:colOff>
                    <xdr:row>3</xdr:row>
                    <xdr:rowOff>35742</xdr:rowOff>
                  </from>
                  <to>
                    <xdr:col>14</xdr:col>
                    <xdr:colOff>312743</xdr:colOff>
                    <xdr:row>3</xdr:row>
                    <xdr:rowOff>250194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locked="0" defaultSize="0" autoLine="0" autoPict="0">
                <anchor moveWithCells="1">
                  <from>
                    <xdr:col>13</xdr:col>
                    <xdr:colOff>321678</xdr:colOff>
                    <xdr:row>4</xdr:row>
                    <xdr:rowOff>29785</xdr:rowOff>
                  </from>
                  <to>
                    <xdr:col>15</xdr:col>
                    <xdr:colOff>137011</xdr:colOff>
                    <xdr:row>4</xdr:row>
                    <xdr:rowOff>232323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Scorecard WHS.xlsx</dc:title>
  <dc:creator>raygs</dc:creator>
  <cp:lastModifiedBy>Colin Hamilton</cp:lastModifiedBy>
  <cp:lastPrinted>2020-05-29T12:09:24Z</cp:lastPrinted>
  <dcterms:created xsi:type="dcterms:W3CDTF">2020-05-19T16:38:07Z</dcterms:created>
  <dcterms:modified xsi:type="dcterms:W3CDTF">2020-05-29T12:11:27Z</dcterms:modified>
</cp:coreProperties>
</file>